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3825" windowHeight="5535" tabRatio="420"/>
  </bookViews>
  <sheets>
    <sheet name="Metal Parts" sheetId="1" r:id="rId1"/>
    <sheet name="Composite Parts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2" l="1"/>
  <c r="C22" i="2"/>
  <c r="C16" i="2"/>
  <c r="C10" i="2"/>
  <c r="B2" i="2" s="1"/>
  <c r="C4" i="2"/>
  <c r="J59" i="1"/>
  <c r="J49" i="1"/>
  <c r="B49" i="1"/>
  <c r="H47" i="1" s="1"/>
  <c r="J39" i="1"/>
  <c r="H37" i="1" s="1"/>
  <c r="B39" i="1"/>
  <c r="J29" i="1"/>
  <c r="B29" i="1"/>
  <c r="H27" i="1" s="1"/>
  <c r="J19" i="1"/>
  <c r="H17" i="1" s="1"/>
  <c r="B19" i="1"/>
  <c r="AH60" i="1" l="1"/>
  <c r="AH59" i="1"/>
  <c r="B59" i="1" s="1"/>
  <c r="H57" i="1" l="1"/>
  <c r="E14" i="1" l="1"/>
</calcChain>
</file>

<file path=xl/sharedStrings.xml><?xml version="1.0" encoding="utf-8"?>
<sst xmlns="http://schemas.openxmlformats.org/spreadsheetml/2006/main" count="347" uniqueCount="61">
  <si>
    <t>Estimating Manufacturing Time at Machine Shop</t>
  </si>
  <si>
    <t>Total estimated maufacturing time is:</t>
  </si>
  <si>
    <t>Subtotal:</t>
  </si>
  <si>
    <t>Steel</t>
  </si>
  <si>
    <t>small</t>
  </si>
  <si>
    <t>medium</t>
  </si>
  <si>
    <t>large</t>
  </si>
  <si>
    <t>Time</t>
  </si>
  <si>
    <t>MANUAL MILL</t>
  </si>
  <si>
    <t>Aluminum/Bronze</t>
  </si>
  <si>
    <t>XL</t>
  </si>
  <si>
    <t>simple</t>
  </si>
  <si>
    <t>average</t>
  </si>
  <si>
    <t>complex</t>
  </si>
  <si>
    <t>MANUAL LATHE</t>
  </si>
  <si>
    <t>Mold Type</t>
  </si>
  <si>
    <t>COMPOSITE PARTS</t>
  </si>
  <si>
    <t>3-D Printed</t>
  </si>
  <si>
    <t>Small</t>
  </si>
  <si>
    <t>Medium</t>
  </si>
  <si>
    <t>Large</t>
  </si>
  <si>
    <t>Multiple Parts from 1 Mold</t>
  </si>
  <si>
    <t>Yes</t>
  </si>
  <si>
    <t>No</t>
  </si>
  <si>
    <t>Fiberglass Mold</t>
  </si>
  <si>
    <t>Paint Mold</t>
  </si>
  <si>
    <t>Part Finish</t>
  </si>
  <si>
    <t>Imperfect</t>
  </si>
  <si>
    <t>High</t>
  </si>
  <si>
    <t>Strucural Core</t>
  </si>
  <si>
    <t>Vacuum Bagged</t>
  </si>
  <si>
    <t>Number of Assembled Parts</t>
  </si>
  <si>
    <t>1 to 2</t>
  </si>
  <si>
    <t>2 to 4</t>
  </si>
  <si>
    <t>4+</t>
  </si>
  <si>
    <t>Subtotal</t>
  </si>
  <si>
    <t>Mold Number</t>
  </si>
  <si>
    <t>Total</t>
  </si>
  <si>
    <t>Maual Lathe</t>
  </si>
  <si>
    <t>Size</t>
  </si>
  <si>
    <t>Simple</t>
  </si>
  <si>
    <t>Complex</t>
  </si>
  <si>
    <t>Manual Mill Time</t>
  </si>
  <si>
    <t>Shape</t>
  </si>
  <si>
    <t>Aluminum/Bronze Size</t>
  </si>
  <si>
    <t>Steel Size</t>
  </si>
  <si>
    <t>Part Shape</t>
  </si>
  <si>
    <t>CNC Mill</t>
  </si>
  <si>
    <t>CNC Mill Time</t>
  </si>
  <si>
    <t>CNC Lathe</t>
  </si>
  <si>
    <t>CNC Lathe Time</t>
  </si>
  <si>
    <t>Forged</t>
  </si>
  <si>
    <t>Please enter quantity of parts in the yellow cells</t>
  </si>
  <si>
    <t>Forming</t>
  </si>
  <si>
    <t>Allow (1) Minute/inch for Welding</t>
  </si>
  <si>
    <t>Allow (5) Minutes/hole for Mill or Drill Press</t>
  </si>
  <si>
    <t>SIZE CATEGORIES</t>
  </si>
  <si>
    <t>Small: 0-6"</t>
  </si>
  <si>
    <t>Large: 18-36"</t>
  </si>
  <si>
    <t>Extra Large: 36"+</t>
  </si>
  <si>
    <t>Medium: 6-18"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</si>
</sst>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5" borderId="1" xfId="0" applyFill="1" applyBorder="1"/>
    <xf numFmtId="164" fontId="0" fillId="0" borderId="0" xfId="0" applyNumberFormat="1"/>
    <xf numFmtId="0" fontId="0" fillId="3" borderId="2" xfId="0" applyFill="1" applyBorder="1"/>
    <xf numFmtId="0" fontId="0" fillId="0" borderId="0" xfId="0" applyAlignment="1">
      <alignment horizontal="center"/>
    </xf>
    <xf numFmtId="0" fontId="0" fillId="6" borderId="3" xfId="0" applyFill="1" applyBorder="1"/>
    <xf numFmtId="0" fontId="0" fillId="6" borderId="6" xfId="0" applyFill="1" applyBorder="1"/>
    <xf numFmtId="0" fontId="0" fillId="4" borderId="8" xfId="0" applyFill="1" applyBorder="1"/>
    <xf numFmtId="0" fontId="0" fillId="0" borderId="0" xfId="0" applyAlignment="1">
      <alignment horizontal="left"/>
    </xf>
    <xf numFmtId="164" fontId="0" fillId="8" borderId="0" xfId="0" applyNumberFormat="1" applyFill="1"/>
    <xf numFmtId="0" fontId="0" fillId="8" borderId="0" xfId="0" applyFill="1"/>
    <xf numFmtId="0" fontId="3" fillId="7" borderId="10" xfId="0" applyFont="1" applyFill="1" applyBorder="1"/>
    <xf numFmtId="0" fontId="6" fillId="0" borderId="0" xfId="0" applyFont="1"/>
    <xf numFmtId="1" fontId="3" fillId="7" borderId="9" xfId="0" applyNumberFormat="1" applyFont="1" applyFill="1" applyBorder="1"/>
    <xf numFmtId="0" fontId="0" fillId="0" borderId="1" xfId="0" applyBorder="1"/>
    <xf numFmtId="1" fontId="0" fillId="8" borderId="1" xfId="0" applyNumberFormat="1" applyFill="1" applyBorder="1"/>
    <xf numFmtId="0" fontId="0" fillId="4" borderId="12" xfId="0" applyFill="1" applyBorder="1"/>
    <xf numFmtId="0" fontId="0" fillId="8" borderId="1" xfId="0" applyFill="1" applyBorder="1"/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13" xfId="0" applyFill="1" applyBorder="1"/>
    <xf numFmtId="2" fontId="2" fillId="0" borderId="0" xfId="0" applyNumberFormat="1" applyFont="1" applyFill="1"/>
    <xf numFmtId="2" fontId="2" fillId="0" borderId="3" xfId="0" applyNumberFormat="1" applyFont="1" applyFill="1" applyBorder="1"/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2" xfId="0" applyFill="1" applyBorder="1"/>
    <xf numFmtId="0" fontId="0" fillId="0" borderId="6" xfId="0" applyFill="1" applyBorder="1"/>
    <xf numFmtId="2" fontId="2" fillId="0" borderId="6" xfId="0" applyNumberFormat="1" applyFont="1" applyFill="1" applyBorder="1"/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7" fillId="2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16</xdr:row>
      <xdr:rowOff>95250</xdr:rowOff>
    </xdr:from>
    <xdr:to>
      <xdr:col>18</xdr:col>
      <xdr:colOff>62532</xdr:colOff>
      <xdr:row>23</xdr:row>
      <xdr:rowOff>50799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2019300"/>
          <a:ext cx="2196132" cy="1308099"/>
        </a:xfrm>
        <a:prstGeom prst="rect">
          <a:avLst/>
        </a:prstGeom>
      </xdr:spPr>
    </xdr:pic>
    <xdr:clientData/>
  </xdr:twoCellAnchor>
  <xdr:twoCellAnchor editAs="oneCell">
    <xdr:from>
      <xdr:col>18</xdr:col>
      <xdr:colOff>216456</xdr:colOff>
      <xdr:row>16</xdr:row>
      <xdr:rowOff>114301</xdr:rowOff>
    </xdr:from>
    <xdr:to>
      <xdr:col>22</xdr:col>
      <xdr:colOff>4175</xdr:colOff>
      <xdr:row>23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5856" y="2038351"/>
          <a:ext cx="2092769" cy="1285874"/>
        </a:xfrm>
        <a:prstGeom prst="rect">
          <a:avLst/>
        </a:prstGeom>
      </xdr:spPr>
    </xdr:pic>
    <xdr:clientData/>
  </xdr:twoCellAnchor>
  <xdr:twoCellAnchor editAs="oneCell">
    <xdr:from>
      <xdr:col>14</xdr:col>
      <xdr:colOff>143525</xdr:colOff>
      <xdr:row>26</xdr:row>
      <xdr:rowOff>19050</xdr:rowOff>
    </xdr:from>
    <xdr:to>
      <xdr:col>18</xdr:col>
      <xdr:colOff>41274</xdr:colOff>
      <xdr:row>33</xdr:row>
      <xdr:rowOff>22224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925" y="3314700"/>
          <a:ext cx="2183749" cy="1346199"/>
        </a:xfrm>
        <a:prstGeom prst="rect">
          <a:avLst/>
        </a:prstGeom>
      </xdr:spPr>
    </xdr:pic>
    <xdr:clientData/>
  </xdr:twoCellAnchor>
  <xdr:twoCellAnchor editAs="oneCell">
    <xdr:from>
      <xdr:col>18</xdr:col>
      <xdr:colOff>195711</xdr:colOff>
      <xdr:row>26</xdr:row>
      <xdr:rowOff>19051</xdr:rowOff>
    </xdr:from>
    <xdr:to>
      <xdr:col>22</xdr:col>
      <xdr:colOff>292099</xdr:colOff>
      <xdr:row>33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5111" y="3314701"/>
          <a:ext cx="2401438" cy="1400174"/>
        </a:xfrm>
        <a:prstGeom prst="rect">
          <a:avLst/>
        </a:prstGeom>
      </xdr:spPr>
    </xdr:pic>
    <xdr:clientData/>
  </xdr:twoCellAnchor>
  <xdr:twoCellAnchor editAs="oneCell">
    <xdr:from>
      <xdr:col>22</xdr:col>
      <xdr:colOff>534872</xdr:colOff>
      <xdr:row>23</xdr:row>
      <xdr:rowOff>123825</xdr:rowOff>
    </xdr:from>
    <xdr:to>
      <xdr:col>25</xdr:col>
      <xdr:colOff>590549</xdr:colOff>
      <xdr:row>36</xdr:row>
      <xdr:rowOff>92074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9322" y="2828925"/>
          <a:ext cx="1827327" cy="2492374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381000</xdr:colOff>
      <xdr:row>36</xdr:row>
      <xdr:rowOff>26333</xdr:rowOff>
    </xdr:from>
    <xdr:to>
      <xdr:col>19</xdr:col>
      <xdr:colOff>238125</xdr:colOff>
      <xdr:row>44</xdr:row>
      <xdr:rowOff>93428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827058"/>
          <a:ext cx="2714625" cy="1610145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46</xdr:row>
      <xdr:rowOff>0</xdr:rowOff>
    </xdr:from>
    <xdr:to>
      <xdr:col>17</xdr:col>
      <xdr:colOff>235550</xdr:colOff>
      <xdr:row>53</xdr:row>
      <xdr:rowOff>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7172325"/>
          <a:ext cx="1864325" cy="1352550"/>
        </a:xfrm>
        <a:prstGeom prst="rect">
          <a:avLst/>
        </a:prstGeom>
      </xdr:spPr>
    </xdr:pic>
    <xdr:clientData/>
  </xdr:twoCellAnchor>
  <xdr:twoCellAnchor editAs="oneCell">
    <xdr:from>
      <xdr:col>17</xdr:col>
      <xdr:colOff>352425</xdr:colOff>
      <xdr:row>45</xdr:row>
      <xdr:rowOff>140647</xdr:rowOff>
    </xdr:from>
    <xdr:to>
      <xdr:col>21</xdr:col>
      <xdr:colOff>333374</xdr:colOff>
      <xdr:row>52</xdr:row>
      <xdr:rowOff>176390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7112947"/>
          <a:ext cx="2266949" cy="1397818"/>
        </a:xfrm>
        <a:prstGeom prst="rect">
          <a:avLst/>
        </a:prstGeom>
      </xdr:spPr>
    </xdr:pic>
    <xdr:clientData/>
  </xdr:twoCellAnchor>
  <xdr:twoCellAnchor editAs="oneCell">
    <xdr:from>
      <xdr:col>21</xdr:col>
      <xdr:colOff>466725</xdr:colOff>
      <xdr:row>45</xdr:row>
      <xdr:rowOff>153343</xdr:rowOff>
    </xdr:from>
    <xdr:to>
      <xdr:col>26</xdr:col>
      <xdr:colOff>222953</xdr:colOff>
      <xdr:row>53</xdr:row>
      <xdr:rowOff>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5" y="7125643"/>
          <a:ext cx="2708978" cy="1399232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55</xdr:row>
      <xdr:rowOff>57150</xdr:rowOff>
    </xdr:from>
    <xdr:to>
      <xdr:col>17</xdr:col>
      <xdr:colOff>153168</xdr:colOff>
      <xdr:row>64</xdr:row>
      <xdr:rowOff>28575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8972550"/>
          <a:ext cx="1762893" cy="1714500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257176</xdr:colOff>
      <xdr:row>54</xdr:row>
      <xdr:rowOff>190500</xdr:rowOff>
    </xdr:from>
    <xdr:to>
      <xdr:col>20</xdr:col>
      <xdr:colOff>416132</xdr:colOff>
      <xdr:row>64</xdr:row>
      <xdr:rowOff>104775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6" y="8905875"/>
          <a:ext cx="1873456" cy="1857375"/>
        </a:xfrm>
        <a:prstGeom prst="rect">
          <a:avLst/>
        </a:prstGeom>
      </xdr:spPr>
    </xdr:pic>
    <xdr:clientData/>
  </xdr:twoCellAnchor>
  <xdr:twoCellAnchor editAs="oneCell">
    <xdr:from>
      <xdr:col>20</xdr:col>
      <xdr:colOff>523876</xdr:colOff>
      <xdr:row>54</xdr:row>
      <xdr:rowOff>180975</xdr:rowOff>
    </xdr:from>
    <xdr:to>
      <xdr:col>26</xdr:col>
      <xdr:colOff>220642</xdr:colOff>
      <xdr:row>64</xdr:row>
      <xdr:rowOff>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6276" y="8896350"/>
          <a:ext cx="3221016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"/>
  <sheetViews>
    <sheetView tabSelected="1" topLeftCell="A40" zoomScaleNormal="100" workbookViewId="0">
      <selection activeCell="H37" sqref="H37"/>
    </sheetView>
  </sheetViews>
  <sheetFormatPr defaultRowHeight="15" x14ac:dyDescent="0.25"/>
  <cols>
    <col min="2" max="6" width="8.5703125"/>
    <col min="10" max="14" width="8.5703125"/>
    <col min="15" max="15" width="8.5703125" customWidth="1"/>
    <col min="16" max="21" width="8.5703125"/>
    <col min="22" max="42" width="8.85546875" customWidth="1"/>
    <col min="43" max="1031" width="8.5703125"/>
  </cols>
  <sheetData>
    <row r="1" spans="1:44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3" spans="1:44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44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44" x14ac:dyDescent="0.25">
      <c r="A5" s="52" t="s">
        <v>56</v>
      </c>
      <c r="B5" s="52"/>
      <c r="C5" s="52"/>
      <c r="D5" s="52"/>
      <c r="E5" s="52"/>
      <c r="F5" s="40"/>
      <c r="G5" s="40"/>
      <c r="H5" s="40"/>
      <c r="I5" s="40"/>
      <c r="J5" s="40"/>
      <c r="K5" s="40"/>
      <c r="L5" s="40"/>
      <c r="M5" s="40"/>
      <c r="N5" s="40"/>
    </row>
    <row r="6" spans="1:44" x14ac:dyDescent="0.25">
      <c r="A6" s="52" t="s">
        <v>57</v>
      </c>
      <c r="B6" s="52"/>
      <c r="C6" s="52"/>
      <c r="D6" s="52"/>
      <c r="E6" s="52"/>
      <c r="F6" s="40"/>
      <c r="G6" s="40"/>
      <c r="H6" s="40"/>
      <c r="I6" s="40"/>
      <c r="J6" s="40"/>
      <c r="K6" s="40"/>
      <c r="L6" s="40"/>
      <c r="M6" s="40"/>
      <c r="N6" s="40"/>
    </row>
    <row r="7" spans="1:44" x14ac:dyDescent="0.25">
      <c r="A7" s="52" t="s">
        <v>60</v>
      </c>
      <c r="B7" s="52"/>
      <c r="C7" s="52"/>
      <c r="D7" s="52"/>
      <c r="E7" s="52"/>
      <c r="F7" s="40"/>
      <c r="G7" s="40"/>
      <c r="H7" s="40"/>
      <c r="I7" s="40"/>
      <c r="J7" s="40"/>
      <c r="K7" s="40"/>
      <c r="L7" s="40"/>
      <c r="M7" s="40"/>
      <c r="N7" s="40"/>
    </row>
    <row r="8" spans="1:44" x14ac:dyDescent="0.25">
      <c r="A8" s="52" t="s">
        <v>58</v>
      </c>
      <c r="B8" s="52"/>
      <c r="C8" s="52"/>
      <c r="D8" s="52"/>
      <c r="E8" s="52"/>
      <c r="F8" s="40"/>
      <c r="G8" s="40"/>
      <c r="H8" s="40"/>
      <c r="I8" s="40"/>
      <c r="J8" s="40"/>
      <c r="K8" s="40"/>
      <c r="L8" s="40"/>
      <c r="M8" s="40"/>
      <c r="N8" s="40"/>
    </row>
    <row r="9" spans="1:44" x14ac:dyDescent="0.25">
      <c r="A9" s="52" t="s">
        <v>59</v>
      </c>
      <c r="B9" s="52"/>
      <c r="C9" s="52"/>
      <c r="D9" s="52"/>
      <c r="E9" s="52"/>
      <c r="F9" s="40"/>
      <c r="G9" s="40"/>
      <c r="H9" s="40"/>
      <c r="I9" s="40"/>
      <c r="J9" s="40"/>
      <c r="K9" s="40"/>
      <c r="L9" s="40"/>
      <c r="M9" s="40"/>
      <c r="N9" s="40"/>
    </row>
    <row r="10" spans="1:44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44" x14ac:dyDescent="0.25">
      <c r="A11" s="52" t="s">
        <v>54</v>
      </c>
      <c r="B11" s="52"/>
      <c r="C11" s="52"/>
      <c r="D11" s="52"/>
      <c r="E11" s="52"/>
      <c r="F11" s="27"/>
      <c r="G11" s="27"/>
      <c r="H11" s="41"/>
      <c r="I11" s="41"/>
      <c r="J11" s="41"/>
      <c r="K11" s="41"/>
      <c r="L11" s="27"/>
      <c r="M11" s="27"/>
      <c r="N11" s="27"/>
    </row>
    <row r="12" spans="1:44" x14ac:dyDescent="0.25">
      <c r="A12" s="52" t="s">
        <v>55</v>
      </c>
      <c r="B12" s="52"/>
      <c r="C12" s="52"/>
      <c r="D12" s="52"/>
      <c r="E12" s="52"/>
      <c r="F12" s="27"/>
      <c r="G12" s="27"/>
      <c r="H12" s="27"/>
      <c r="I12" s="27"/>
      <c r="J12" s="27"/>
      <c r="K12" s="27"/>
      <c r="L12" s="27"/>
      <c r="M12" s="27"/>
      <c r="N12" s="27"/>
    </row>
    <row r="14" spans="1:44" x14ac:dyDescent="0.25">
      <c r="A14" s="53" t="s">
        <v>1</v>
      </c>
      <c r="B14" s="53"/>
      <c r="C14" s="53"/>
      <c r="D14" s="53"/>
      <c r="E14" s="39">
        <f>H17+H27+H57+H37+H47</f>
        <v>0</v>
      </c>
      <c r="H14" s="23"/>
      <c r="I14" s="26"/>
    </row>
    <row r="15" spans="1:44" ht="15.75" thickBot="1" x14ac:dyDescent="0.3">
      <c r="E15" s="25"/>
      <c r="H15" s="34"/>
      <c r="I15" s="35"/>
    </row>
    <row r="16" spans="1:44" ht="15.75" thickBot="1" x14ac:dyDescent="0.3">
      <c r="A16" s="42" t="s">
        <v>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  <c r="AF16" s="53" t="s">
        <v>42</v>
      </c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x14ac:dyDescent="0.25">
      <c r="G17" s="2" t="s">
        <v>2</v>
      </c>
      <c r="H17" s="13">
        <f>B19+J19</f>
        <v>0</v>
      </c>
      <c r="AH17" s="54" t="s">
        <v>44</v>
      </c>
      <c r="AI17" s="54"/>
      <c r="AJ17" s="54"/>
      <c r="AK17" s="54"/>
      <c r="AL17" s="7"/>
      <c r="AN17" s="54" t="s">
        <v>45</v>
      </c>
      <c r="AO17" s="54"/>
      <c r="AP17" s="54"/>
      <c r="AQ17" s="54"/>
    </row>
    <row r="18" spans="1:44" x14ac:dyDescent="0.25">
      <c r="O18" s="2"/>
      <c r="AH18" t="s">
        <v>4</v>
      </c>
      <c r="AI18" t="s">
        <v>5</v>
      </c>
      <c r="AJ18" t="s">
        <v>6</v>
      </c>
      <c r="AK18" t="s">
        <v>10</v>
      </c>
      <c r="AN18" t="s">
        <v>7</v>
      </c>
      <c r="AO18" t="s">
        <v>4</v>
      </c>
      <c r="AP18" t="s">
        <v>5</v>
      </c>
      <c r="AQ18" t="s">
        <v>6</v>
      </c>
      <c r="AR18" t="s">
        <v>10</v>
      </c>
    </row>
    <row r="19" spans="1:44" ht="15.75" thickBot="1" x14ac:dyDescent="0.3">
      <c r="A19" t="s">
        <v>2</v>
      </c>
      <c r="B19">
        <f>SUMPRODUCT(C22:F22,AH19:AK19)+SUMPRODUCT(C23:F23,AH20:AK20)+SUMPRODUCT(C24:F24,AH21:AK21)</f>
        <v>0</v>
      </c>
      <c r="I19" t="s">
        <v>2</v>
      </c>
      <c r="J19">
        <f>SUMPRODUCT(K22:N22,AO19:AR19)+SUMPRODUCT(K23:N23,AO20:AR20)+SUMPRODUCT(K24:N24,AO21:AR21)</f>
        <v>0</v>
      </c>
      <c r="O19" s="2"/>
      <c r="AF19" s="55" t="s">
        <v>43</v>
      </c>
      <c r="AG19" t="s">
        <v>11</v>
      </c>
      <c r="AH19">
        <v>0.5</v>
      </c>
      <c r="AI19">
        <v>0.75</v>
      </c>
      <c r="AJ19">
        <v>1</v>
      </c>
      <c r="AK19">
        <v>1.5</v>
      </c>
      <c r="AM19" s="55" t="s">
        <v>43</v>
      </c>
      <c r="AN19" t="s">
        <v>11</v>
      </c>
      <c r="AO19">
        <v>0.75</v>
      </c>
      <c r="AP19">
        <v>1</v>
      </c>
      <c r="AQ19">
        <v>1.5</v>
      </c>
      <c r="AR19">
        <v>1.75</v>
      </c>
    </row>
    <row r="20" spans="1:44" x14ac:dyDescent="0.25">
      <c r="A20" s="56" t="s">
        <v>9</v>
      </c>
      <c r="B20" s="57"/>
      <c r="C20" s="46" t="s">
        <v>39</v>
      </c>
      <c r="D20" s="46"/>
      <c r="E20" s="46"/>
      <c r="F20" s="47"/>
      <c r="G20" s="37"/>
      <c r="H20" s="21"/>
      <c r="I20" s="56" t="s">
        <v>3</v>
      </c>
      <c r="J20" s="57"/>
      <c r="K20" s="46" t="s">
        <v>39</v>
      </c>
      <c r="L20" s="46"/>
      <c r="M20" s="46"/>
      <c r="N20" s="47"/>
      <c r="AF20" s="55"/>
      <c r="AG20" t="s">
        <v>12</v>
      </c>
      <c r="AH20">
        <v>0.75</v>
      </c>
      <c r="AI20">
        <v>1</v>
      </c>
      <c r="AJ20">
        <v>1.5</v>
      </c>
      <c r="AK20">
        <v>1.75</v>
      </c>
      <c r="AM20" s="55"/>
      <c r="AN20" t="s">
        <v>12</v>
      </c>
      <c r="AO20">
        <v>1</v>
      </c>
      <c r="AP20">
        <v>1.5</v>
      </c>
      <c r="AQ20">
        <v>1.75</v>
      </c>
      <c r="AR20">
        <v>2.25</v>
      </c>
    </row>
    <row r="21" spans="1:44" ht="15.75" thickBot="1" x14ac:dyDescent="0.3">
      <c r="A21" s="58"/>
      <c r="B21" s="59"/>
      <c r="C21" s="36" t="s">
        <v>18</v>
      </c>
      <c r="D21" s="29" t="s">
        <v>19</v>
      </c>
      <c r="E21" s="29" t="s">
        <v>20</v>
      </c>
      <c r="F21" s="29" t="s">
        <v>10</v>
      </c>
      <c r="G21" s="32"/>
      <c r="I21" s="58"/>
      <c r="J21" s="59"/>
      <c r="K21" s="36" t="s">
        <v>18</v>
      </c>
      <c r="L21" s="29" t="s">
        <v>19</v>
      </c>
      <c r="M21" s="29" t="s">
        <v>20</v>
      </c>
      <c r="N21" s="29" t="s">
        <v>10</v>
      </c>
      <c r="AF21" s="55"/>
      <c r="AG21" t="s">
        <v>13</v>
      </c>
      <c r="AH21">
        <v>1.25</v>
      </c>
      <c r="AI21">
        <v>1.5</v>
      </c>
      <c r="AJ21">
        <v>1.75</v>
      </c>
      <c r="AK21">
        <v>2.25</v>
      </c>
      <c r="AM21" s="55"/>
      <c r="AN21" t="s">
        <v>13</v>
      </c>
      <c r="AO21">
        <v>1.5</v>
      </c>
      <c r="AP21">
        <v>1.75</v>
      </c>
      <c r="AQ21">
        <v>2</v>
      </c>
      <c r="AR21">
        <v>2.5</v>
      </c>
    </row>
    <row r="22" spans="1:44" x14ac:dyDescent="0.25">
      <c r="A22" s="49" t="s">
        <v>46</v>
      </c>
      <c r="B22" s="28" t="s">
        <v>40</v>
      </c>
      <c r="C22" s="4"/>
      <c r="D22" s="4"/>
      <c r="E22" s="4"/>
      <c r="F22" s="3"/>
      <c r="G22" s="22"/>
      <c r="H22" s="24"/>
      <c r="I22" s="49" t="s">
        <v>46</v>
      </c>
      <c r="J22" s="28" t="s">
        <v>40</v>
      </c>
      <c r="K22" s="4"/>
      <c r="L22" s="4"/>
      <c r="M22" s="4"/>
      <c r="N22" s="3"/>
      <c r="P22" s="9"/>
      <c r="Q22" s="8"/>
      <c r="R22" s="8"/>
    </row>
    <row r="23" spans="1:44" x14ac:dyDescent="0.25">
      <c r="A23" s="49"/>
      <c r="B23" s="29" t="s">
        <v>19</v>
      </c>
      <c r="C23" s="4"/>
      <c r="D23" s="4"/>
      <c r="E23" s="4"/>
      <c r="F23" s="3"/>
      <c r="G23" s="22"/>
      <c r="H23" s="24"/>
      <c r="I23" s="49"/>
      <c r="J23" s="29" t="s">
        <v>19</v>
      </c>
      <c r="K23" s="4"/>
      <c r="L23" s="4"/>
      <c r="M23" s="4"/>
      <c r="N23" s="3"/>
      <c r="P23" s="8"/>
      <c r="Q23" s="8"/>
      <c r="R23" s="8"/>
    </row>
    <row r="24" spans="1:44" x14ac:dyDescent="0.25">
      <c r="A24" s="50"/>
      <c r="B24" s="29" t="s">
        <v>41</v>
      </c>
      <c r="C24" s="33"/>
      <c r="D24" s="33"/>
      <c r="E24" s="33"/>
      <c r="F24" s="6"/>
      <c r="G24" s="22"/>
      <c r="H24" s="24"/>
      <c r="I24" s="50"/>
      <c r="J24" s="29" t="s">
        <v>41</v>
      </c>
      <c r="K24" s="33"/>
      <c r="L24" s="33"/>
      <c r="M24" s="33"/>
      <c r="N24" s="6"/>
      <c r="P24" s="8"/>
      <c r="Q24" s="8"/>
      <c r="R24" s="8"/>
    </row>
    <row r="25" spans="1:44" ht="15.75" thickBot="1" x14ac:dyDescent="0.3">
      <c r="A25" s="31"/>
      <c r="B25" s="32"/>
      <c r="C25" s="34"/>
      <c r="D25" s="34"/>
      <c r="E25" s="34"/>
      <c r="F25" s="34"/>
      <c r="G25" s="22"/>
      <c r="H25" s="22"/>
      <c r="I25" s="31"/>
      <c r="J25" s="32"/>
      <c r="K25" s="34"/>
      <c r="L25" s="34"/>
      <c r="M25" s="34"/>
      <c r="N25" s="34"/>
      <c r="P25" s="8"/>
      <c r="Q25" s="8"/>
      <c r="R25" s="8"/>
    </row>
    <row r="26" spans="1:44" ht="15.75" thickBot="1" x14ac:dyDescent="0.3">
      <c r="A26" s="42" t="s">
        <v>14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/>
      <c r="AF26" s="53" t="s">
        <v>38</v>
      </c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</row>
    <row r="27" spans="1:44" x14ac:dyDescent="0.25">
      <c r="G27" s="2" t="s">
        <v>2</v>
      </c>
      <c r="H27" s="13">
        <f>B29+J29</f>
        <v>0</v>
      </c>
      <c r="AH27" s="54" t="s">
        <v>44</v>
      </c>
      <c r="AI27" s="54"/>
      <c r="AJ27" s="54"/>
      <c r="AK27" s="54"/>
      <c r="AO27" s="54" t="s">
        <v>45</v>
      </c>
      <c r="AP27" s="54"/>
      <c r="AQ27" s="54"/>
      <c r="AR27" s="54"/>
    </row>
    <row r="28" spans="1:44" x14ac:dyDescent="0.25">
      <c r="AH28" t="s">
        <v>4</v>
      </c>
      <c r="AI28" t="s">
        <v>5</v>
      </c>
      <c r="AJ28" t="s">
        <v>6</v>
      </c>
      <c r="AK28" t="s">
        <v>10</v>
      </c>
      <c r="AO28" t="s">
        <v>4</v>
      </c>
      <c r="AP28" t="s">
        <v>5</v>
      </c>
      <c r="AQ28" t="s">
        <v>6</v>
      </c>
      <c r="AR28" t="s">
        <v>10</v>
      </c>
    </row>
    <row r="29" spans="1:44" ht="15.75" thickBot="1" x14ac:dyDescent="0.3">
      <c r="A29" t="s">
        <v>2</v>
      </c>
      <c r="B29">
        <f>SUMPRODUCT(C32:F32,AH29:AK29)+SUMPRODUCT(C33:F33,AH30:AK30)+SUMPRODUCT(C34:F34,AH31:AK31)</f>
        <v>0</v>
      </c>
      <c r="I29" t="s">
        <v>2</v>
      </c>
      <c r="J29">
        <f>SUMPRODUCT(K32:N32,AO29:AR29)+SUMPRODUCT(K33:N33,AO30:AR30)+SUMPRODUCT(K34:N34,AO31:AR31)</f>
        <v>0</v>
      </c>
      <c r="AF29" s="55" t="s">
        <v>43</v>
      </c>
      <c r="AG29" t="s">
        <v>11</v>
      </c>
      <c r="AH29">
        <v>0.5</v>
      </c>
      <c r="AI29">
        <v>0.75</v>
      </c>
      <c r="AJ29">
        <v>1</v>
      </c>
      <c r="AK29">
        <v>1.5</v>
      </c>
      <c r="AM29" s="55" t="s">
        <v>43</v>
      </c>
      <c r="AN29" t="s">
        <v>11</v>
      </c>
      <c r="AO29">
        <v>0.75</v>
      </c>
      <c r="AP29">
        <v>1.25</v>
      </c>
      <c r="AQ29">
        <v>1.25</v>
      </c>
      <c r="AR29">
        <v>1.75</v>
      </c>
    </row>
    <row r="30" spans="1:44" ht="14.25" customHeight="1" x14ac:dyDescent="0.25">
      <c r="A30" s="56" t="s">
        <v>9</v>
      </c>
      <c r="B30" s="57"/>
      <c r="C30" s="45" t="s">
        <v>39</v>
      </c>
      <c r="D30" s="46"/>
      <c r="E30" s="46"/>
      <c r="F30" s="47"/>
      <c r="G30" s="37"/>
      <c r="H30" s="21"/>
      <c r="I30" s="56" t="s">
        <v>3</v>
      </c>
      <c r="J30" s="57"/>
      <c r="K30" s="45" t="s">
        <v>39</v>
      </c>
      <c r="L30" s="46"/>
      <c r="M30" s="46"/>
      <c r="N30" s="47"/>
      <c r="AF30" s="55"/>
      <c r="AG30" t="s">
        <v>12</v>
      </c>
      <c r="AH30">
        <v>0.75</v>
      </c>
      <c r="AI30">
        <v>1</v>
      </c>
      <c r="AJ30">
        <v>1.5</v>
      </c>
      <c r="AK30">
        <v>2</v>
      </c>
      <c r="AM30" s="55"/>
      <c r="AN30" t="s">
        <v>12</v>
      </c>
      <c r="AO30">
        <v>1</v>
      </c>
      <c r="AP30">
        <v>1.5</v>
      </c>
      <c r="AQ30">
        <v>1.5</v>
      </c>
      <c r="AR30">
        <v>1.5</v>
      </c>
    </row>
    <row r="31" spans="1:44" ht="15.75" thickBot="1" x14ac:dyDescent="0.3">
      <c r="A31" s="58"/>
      <c r="B31" s="59"/>
      <c r="C31" s="30" t="s">
        <v>18</v>
      </c>
      <c r="D31" s="30" t="s">
        <v>19</v>
      </c>
      <c r="E31" s="30" t="s">
        <v>20</v>
      </c>
      <c r="F31" s="30" t="s">
        <v>10</v>
      </c>
      <c r="G31" s="38"/>
      <c r="I31" s="58"/>
      <c r="J31" s="59"/>
      <c r="K31" s="30" t="s">
        <v>18</v>
      </c>
      <c r="L31" s="30" t="s">
        <v>19</v>
      </c>
      <c r="M31" s="30" t="s">
        <v>20</v>
      </c>
      <c r="N31" s="30" t="s">
        <v>10</v>
      </c>
      <c r="AF31" s="55"/>
      <c r="AG31" t="s">
        <v>13</v>
      </c>
      <c r="AH31">
        <v>1</v>
      </c>
      <c r="AI31">
        <v>1.25</v>
      </c>
      <c r="AJ31">
        <v>1.75</v>
      </c>
      <c r="AK31">
        <v>2.25</v>
      </c>
      <c r="AM31" s="55"/>
      <c r="AN31" t="s">
        <v>13</v>
      </c>
      <c r="AO31">
        <v>1.25</v>
      </c>
      <c r="AP31">
        <v>1.75</v>
      </c>
      <c r="AQ31">
        <v>2</v>
      </c>
      <c r="AR31">
        <v>2.75</v>
      </c>
    </row>
    <row r="32" spans="1:44" x14ac:dyDescent="0.25">
      <c r="A32" s="48" t="s">
        <v>46</v>
      </c>
      <c r="B32" s="30" t="s">
        <v>40</v>
      </c>
      <c r="C32" s="4"/>
      <c r="D32" s="4"/>
      <c r="E32" s="4"/>
      <c r="F32" s="3"/>
      <c r="G32" s="22"/>
      <c r="H32" s="24"/>
      <c r="I32" s="48" t="s">
        <v>46</v>
      </c>
      <c r="J32" s="30" t="s">
        <v>40</v>
      </c>
      <c r="K32" s="4"/>
      <c r="L32" s="4"/>
      <c r="M32" s="4"/>
      <c r="N32" s="3"/>
      <c r="O32" s="2"/>
    </row>
    <row r="33" spans="1:44" x14ac:dyDescent="0.25">
      <c r="A33" s="49"/>
      <c r="B33" s="29" t="s">
        <v>19</v>
      </c>
      <c r="C33" s="4"/>
      <c r="D33" s="4"/>
      <c r="E33" s="4"/>
      <c r="F33" s="3"/>
      <c r="G33" s="22"/>
      <c r="H33" s="24"/>
      <c r="I33" s="49"/>
      <c r="J33" s="29" t="s">
        <v>19</v>
      </c>
      <c r="K33" s="4"/>
      <c r="L33" s="4"/>
      <c r="M33" s="4"/>
      <c r="N33" s="3"/>
    </row>
    <row r="34" spans="1:44" x14ac:dyDescent="0.25">
      <c r="A34" s="50"/>
      <c r="B34" s="30" t="s">
        <v>41</v>
      </c>
      <c r="C34" s="4"/>
      <c r="D34" s="4"/>
      <c r="E34" s="4"/>
      <c r="F34" s="3"/>
      <c r="G34" s="22"/>
      <c r="H34" s="24"/>
      <c r="I34" s="50"/>
      <c r="J34" s="30" t="s">
        <v>41</v>
      </c>
      <c r="K34" s="4"/>
      <c r="L34" s="4"/>
      <c r="M34" s="4"/>
      <c r="N34" s="3"/>
    </row>
    <row r="35" spans="1:44" ht="15.75" thickBot="1" x14ac:dyDescent="0.3">
      <c r="H35" s="23"/>
      <c r="P35" s="8"/>
      <c r="Q35" s="8"/>
      <c r="R35" s="8"/>
    </row>
    <row r="36" spans="1:44" ht="15.75" thickBot="1" x14ac:dyDescent="0.3">
      <c r="A36" s="42" t="s">
        <v>47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AF36" s="53" t="s">
        <v>48</v>
      </c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</row>
    <row r="37" spans="1:44" x14ac:dyDescent="0.25">
      <c r="G37" s="2" t="s">
        <v>2</v>
      </c>
      <c r="H37" s="13">
        <f>B39+J39</f>
        <v>0</v>
      </c>
      <c r="AH37" s="54" t="s">
        <v>44</v>
      </c>
      <c r="AI37" s="54"/>
      <c r="AJ37" s="54"/>
      <c r="AK37" s="54"/>
      <c r="AO37" s="54" t="s">
        <v>45</v>
      </c>
      <c r="AP37" s="54"/>
      <c r="AQ37" s="54"/>
      <c r="AR37" s="54"/>
    </row>
    <row r="38" spans="1:44" x14ac:dyDescent="0.25">
      <c r="AH38" t="s">
        <v>4</v>
      </c>
      <c r="AI38" t="s">
        <v>5</v>
      </c>
      <c r="AJ38" t="s">
        <v>6</v>
      </c>
      <c r="AK38" t="s">
        <v>10</v>
      </c>
      <c r="AO38" t="s">
        <v>4</v>
      </c>
      <c r="AP38" t="s">
        <v>5</v>
      </c>
      <c r="AQ38" t="s">
        <v>6</v>
      </c>
      <c r="AR38" t="s">
        <v>10</v>
      </c>
    </row>
    <row r="39" spans="1:44" ht="15.75" thickBot="1" x14ac:dyDescent="0.3">
      <c r="A39" t="s">
        <v>2</v>
      </c>
      <c r="B39">
        <f>SUMPRODUCT(C42:F42,AH39:AK39)+SUMPRODUCT(C43:F43,AH40:AK40)+SUMPRODUCT(C44:F44,AH41:AK41)</f>
        <v>0</v>
      </c>
      <c r="I39" t="s">
        <v>2</v>
      </c>
      <c r="J39">
        <f>SUMPRODUCT(K42:N42,AO39:AR39)+SUMPRODUCT(K43:N43,AO40:AR40)+SUMPRODUCT(K44:N44,AO41:AR41)</f>
        <v>0</v>
      </c>
      <c r="AF39" s="55" t="s">
        <v>43</v>
      </c>
      <c r="AG39" t="s">
        <v>11</v>
      </c>
      <c r="AH39">
        <v>2.5</v>
      </c>
      <c r="AI39">
        <v>3</v>
      </c>
      <c r="AJ39">
        <v>4</v>
      </c>
      <c r="AK39">
        <v>4.5</v>
      </c>
      <c r="AM39" s="55" t="s">
        <v>43</v>
      </c>
      <c r="AN39" t="s">
        <v>11</v>
      </c>
      <c r="AO39">
        <v>3.5</v>
      </c>
      <c r="AP39">
        <v>4.5</v>
      </c>
      <c r="AQ39">
        <v>5</v>
      </c>
      <c r="AR39">
        <v>6</v>
      </c>
    </row>
    <row r="40" spans="1:44" x14ac:dyDescent="0.25">
      <c r="A40" s="56" t="s">
        <v>9</v>
      </c>
      <c r="B40" s="57"/>
      <c r="C40" s="45" t="s">
        <v>39</v>
      </c>
      <c r="D40" s="46"/>
      <c r="E40" s="46"/>
      <c r="F40" s="47"/>
      <c r="G40" s="37"/>
      <c r="H40" s="21"/>
      <c r="I40" s="56" t="s">
        <v>3</v>
      </c>
      <c r="J40" s="57"/>
      <c r="K40" s="45" t="s">
        <v>39</v>
      </c>
      <c r="L40" s="46"/>
      <c r="M40" s="46"/>
      <c r="N40" s="47"/>
      <c r="AF40" s="55"/>
      <c r="AG40" t="s">
        <v>12</v>
      </c>
      <c r="AH40">
        <v>3</v>
      </c>
      <c r="AI40">
        <v>3.5</v>
      </c>
      <c r="AJ40">
        <v>4.5</v>
      </c>
      <c r="AK40">
        <v>5</v>
      </c>
      <c r="AM40" s="55"/>
      <c r="AN40" t="s">
        <v>12</v>
      </c>
      <c r="AO40">
        <v>4</v>
      </c>
      <c r="AP40">
        <v>5</v>
      </c>
      <c r="AQ40">
        <v>5.5</v>
      </c>
      <c r="AR40">
        <v>6.5</v>
      </c>
    </row>
    <row r="41" spans="1:44" ht="15.75" thickBot="1" x14ac:dyDescent="0.3">
      <c r="A41" s="58"/>
      <c r="B41" s="59"/>
      <c r="C41" s="30" t="s">
        <v>18</v>
      </c>
      <c r="D41" s="30" t="s">
        <v>19</v>
      </c>
      <c r="E41" s="30" t="s">
        <v>20</v>
      </c>
      <c r="F41" s="30" t="s">
        <v>10</v>
      </c>
      <c r="G41" s="38"/>
      <c r="I41" s="58"/>
      <c r="J41" s="59"/>
      <c r="K41" s="30" t="s">
        <v>18</v>
      </c>
      <c r="L41" s="30" t="s">
        <v>19</v>
      </c>
      <c r="M41" s="30" t="s">
        <v>20</v>
      </c>
      <c r="N41" s="30" t="s">
        <v>10</v>
      </c>
      <c r="AF41" s="55"/>
      <c r="AG41" t="s">
        <v>13</v>
      </c>
      <c r="AH41">
        <v>4</v>
      </c>
      <c r="AI41">
        <v>4.5</v>
      </c>
      <c r="AJ41">
        <v>5.5</v>
      </c>
      <c r="AK41">
        <v>6</v>
      </c>
      <c r="AM41" s="55"/>
      <c r="AN41" t="s">
        <v>13</v>
      </c>
      <c r="AO41">
        <v>4.5</v>
      </c>
      <c r="AP41">
        <v>6</v>
      </c>
      <c r="AQ41">
        <v>6.5</v>
      </c>
      <c r="AR41">
        <v>7.5</v>
      </c>
    </row>
    <row r="42" spans="1:44" x14ac:dyDescent="0.25">
      <c r="A42" s="48" t="s">
        <v>46</v>
      </c>
      <c r="B42" s="30" t="s">
        <v>40</v>
      </c>
      <c r="C42" s="4"/>
      <c r="D42" s="4"/>
      <c r="E42" s="4"/>
      <c r="F42" s="3"/>
      <c r="G42" s="22"/>
      <c r="H42" s="24"/>
      <c r="I42" s="48" t="s">
        <v>46</v>
      </c>
      <c r="J42" s="30" t="s">
        <v>40</v>
      </c>
      <c r="K42" s="4"/>
      <c r="L42" s="4"/>
      <c r="M42" s="4"/>
      <c r="N42" s="3"/>
    </row>
    <row r="43" spans="1:44" x14ac:dyDescent="0.25">
      <c r="A43" s="49"/>
      <c r="B43" s="29" t="s">
        <v>19</v>
      </c>
      <c r="C43" s="4"/>
      <c r="D43" s="4"/>
      <c r="E43" s="4"/>
      <c r="F43" s="3"/>
      <c r="G43" s="22"/>
      <c r="H43" s="24"/>
      <c r="I43" s="49"/>
      <c r="J43" s="29" t="s">
        <v>19</v>
      </c>
      <c r="K43" s="4"/>
      <c r="L43" s="4"/>
      <c r="M43" s="4"/>
      <c r="N43" s="3"/>
    </row>
    <row r="44" spans="1:44" x14ac:dyDescent="0.25">
      <c r="A44" s="50"/>
      <c r="B44" s="30" t="s">
        <v>41</v>
      </c>
      <c r="C44" s="4"/>
      <c r="D44" s="4"/>
      <c r="E44" s="4"/>
      <c r="F44" s="3"/>
      <c r="G44" s="22"/>
      <c r="H44" s="24"/>
      <c r="I44" s="50"/>
      <c r="J44" s="30" t="s">
        <v>41</v>
      </c>
      <c r="K44" s="4"/>
      <c r="L44" s="4"/>
      <c r="M44" s="4"/>
      <c r="N44" s="3"/>
    </row>
    <row r="45" spans="1:44" ht="15.75" thickBot="1" x14ac:dyDescent="0.3"/>
    <row r="46" spans="1:44" ht="15.75" thickBot="1" x14ac:dyDescent="0.3">
      <c r="A46" s="42" t="s">
        <v>49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  <c r="AF46" s="53" t="s">
        <v>50</v>
      </c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</row>
    <row r="47" spans="1:44" x14ac:dyDescent="0.25">
      <c r="G47" s="2" t="s">
        <v>2</v>
      </c>
      <c r="H47" s="13">
        <f>B49+J49</f>
        <v>0</v>
      </c>
      <c r="AH47" s="54" t="s">
        <v>44</v>
      </c>
      <c r="AI47" s="54"/>
      <c r="AJ47" s="54"/>
      <c r="AK47" s="54"/>
      <c r="AO47" s="54" t="s">
        <v>45</v>
      </c>
      <c r="AP47" s="54"/>
      <c r="AQ47" s="54"/>
      <c r="AR47" s="54"/>
    </row>
    <row r="48" spans="1:44" x14ac:dyDescent="0.25">
      <c r="AH48" t="s">
        <v>4</v>
      </c>
      <c r="AI48" t="s">
        <v>5</v>
      </c>
      <c r="AJ48" t="s">
        <v>6</v>
      </c>
      <c r="AK48" t="s">
        <v>10</v>
      </c>
      <c r="AO48" t="s">
        <v>4</v>
      </c>
      <c r="AP48" t="s">
        <v>5</v>
      </c>
      <c r="AQ48" t="s">
        <v>6</v>
      </c>
      <c r="AR48" t="s">
        <v>10</v>
      </c>
    </row>
    <row r="49" spans="1:44" ht="15.75" thickBot="1" x14ac:dyDescent="0.3">
      <c r="A49" t="s">
        <v>2</v>
      </c>
      <c r="B49">
        <f>SUMPRODUCT(C52:F52,AH49:AK49)+SUMPRODUCT(C53:F53,AH50:AK50)+SUMPRODUCT(C54:F54,AH51:AK51)</f>
        <v>0</v>
      </c>
      <c r="I49" t="s">
        <v>2</v>
      </c>
      <c r="J49">
        <f>SUMPRODUCT(K52:N52,AO49:AR49)+SUMPRODUCT(K53:N53,AO50:AR50)+SUMPRODUCT(K54:N54,AO51:AR51)</f>
        <v>0</v>
      </c>
      <c r="AF49" s="55" t="s">
        <v>43</v>
      </c>
      <c r="AG49" t="s">
        <v>11</v>
      </c>
      <c r="AH49">
        <v>2.5</v>
      </c>
      <c r="AI49">
        <v>3</v>
      </c>
      <c r="AJ49">
        <v>4</v>
      </c>
      <c r="AK49">
        <v>4.5</v>
      </c>
      <c r="AM49" s="55" t="s">
        <v>43</v>
      </c>
      <c r="AN49" t="s">
        <v>11</v>
      </c>
      <c r="AO49">
        <v>3.5</v>
      </c>
      <c r="AP49">
        <v>4.5</v>
      </c>
      <c r="AQ49">
        <v>5</v>
      </c>
      <c r="AR49">
        <v>6</v>
      </c>
    </row>
    <row r="50" spans="1:44" x14ac:dyDescent="0.25">
      <c r="A50" s="56" t="s">
        <v>9</v>
      </c>
      <c r="B50" s="57"/>
      <c r="C50" s="45" t="s">
        <v>39</v>
      </c>
      <c r="D50" s="46"/>
      <c r="E50" s="46"/>
      <c r="F50" s="47"/>
      <c r="G50" s="37"/>
      <c r="H50" s="21"/>
      <c r="I50" s="56" t="s">
        <v>3</v>
      </c>
      <c r="J50" s="57"/>
      <c r="K50" s="45" t="s">
        <v>39</v>
      </c>
      <c r="L50" s="46"/>
      <c r="M50" s="46"/>
      <c r="N50" s="47"/>
      <c r="AF50" s="55"/>
      <c r="AG50" t="s">
        <v>12</v>
      </c>
      <c r="AH50">
        <v>3</v>
      </c>
      <c r="AI50">
        <v>3.5</v>
      </c>
      <c r="AJ50">
        <v>4.5</v>
      </c>
      <c r="AK50">
        <v>5</v>
      </c>
      <c r="AM50" s="55"/>
      <c r="AN50" t="s">
        <v>12</v>
      </c>
      <c r="AO50">
        <v>4</v>
      </c>
      <c r="AP50">
        <v>5</v>
      </c>
      <c r="AQ50">
        <v>5.5</v>
      </c>
      <c r="AR50">
        <v>6.5</v>
      </c>
    </row>
    <row r="51" spans="1:44" ht="15.75" thickBot="1" x14ac:dyDescent="0.3">
      <c r="A51" s="58"/>
      <c r="B51" s="59"/>
      <c r="C51" s="30" t="s">
        <v>18</v>
      </c>
      <c r="D51" s="30" t="s">
        <v>19</v>
      </c>
      <c r="E51" s="30" t="s">
        <v>20</v>
      </c>
      <c r="F51" s="30" t="s">
        <v>10</v>
      </c>
      <c r="G51" s="38"/>
      <c r="I51" s="58"/>
      <c r="J51" s="59"/>
      <c r="K51" s="30" t="s">
        <v>18</v>
      </c>
      <c r="L51" s="30" t="s">
        <v>19</v>
      </c>
      <c r="M51" s="30" t="s">
        <v>20</v>
      </c>
      <c r="N51" s="30" t="s">
        <v>10</v>
      </c>
      <c r="AF51" s="55"/>
      <c r="AG51" t="s">
        <v>13</v>
      </c>
      <c r="AH51">
        <v>4</v>
      </c>
      <c r="AI51">
        <v>4.5</v>
      </c>
      <c r="AJ51">
        <v>5.5</v>
      </c>
      <c r="AK51">
        <v>6</v>
      </c>
      <c r="AM51" s="55"/>
      <c r="AN51" t="s">
        <v>13</v>
      </c>
      <c r="AO51">
        <v>4.5</v>
      </c>
      <c r="AP51">
        <v>6</v>
      </c>
      <c r="AQ51">
        <v>6.5</v>
      </c>
      <c r="AR51">
        <v>7.5</v>
      </c>
    </row>
    <row r="52" spans="1:44" ht="15" customHeight="1" x14ac:dyDescent="0.25">
      <c r="A52" s="48" t="s">
        <v>46</v>
      </c>
      <c r="B52" s="30" t="s">
        <v>40</v>
      </c>
      <c r="C52" s="4"/>
      <c r="D52" s="4"/>
      <c r="E52" s="4"/>
      <c r="F52" s="3"/>
      <c r="G52" s="22"/>
      <c r="H52" s="24"/>
      <c r="I52" s="48" t="s">
        <v>46</v>
      </c>
      <c r="J52" s="30" t="s">
        <v>40</v>
      </c>
      <c r="K52" s="4"/>
      <c r="L52" s="4"/>
      <c r="M52" s="4"/>
      <c r="N52" s="3"/>
    </row>
    <row r="53" spans="1:44" x14ac:dyDescent="0.25">
      <c r="A53" s="49"/>
      <c r="B53" s="29" t="s">
        <v>19</v>
      </c>
      <c r="C53" s="4"/>
      <c r="D53" s="4"/>
      <c r="E53" s="4"/>
      <c r="F53" s="3"/>
      <c r="G53" s="22"/>
      <c r="H53" s="24"/>
      <c r="I53" s="49"/>
      <c r="J53" s="29" t="s">
        <v>19</v>
      </c>
      <c r="K53" s="4"/>
      <c r="L53" s="4"/>
      <c r="M53" s="4"/>
      <c r="N53" s="3"/>
    </row>
    <row r="54" spans="1:44" x14ac:dyDescent="0.25">
      <c r="A54" s="50"/>
      <c r="B54" s="30" t="s">
        <v>41</v>
      </c>
      <c r="C54" s="4"/>
      <c r="D54" s="4"/>
      <c r="E54" s="4"/>
      <c r="F54" s="3"/>
      <c r="G54" s="22"/>
      <c r="H54" s="24"/>
      <c r="I54" s="50"/>
      <c r="J54" s="30" t="s">
        <v>41</v>
      </c>
      <c r="K54" s="4"/>
      <c r="L54" s="4"/>
      <c r="M54" s="4"/>
      <c r="N54" s="3"/>
    </row>
    <row r="55" spans="1:44" ht="15.75" thickBot="1" x14ac:dyDescent="0.3"/>
    <row r="56" spans="1:44" ht="15.75" thickBot="1" x14ac:dyDescent="0.3">
      <c r="A56" s="42" t="s">
        <v>53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4"/>
      <c r="AF56" s="53" t="s">
        <v>51</v>
      </c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</row>
    <row r="57" spans="1:44" x14ac:dyDescent="0.25">
      <c r="G57" s="2" t="s">
        <v>2</v>
      </c>
      <c r="H57" s="12">
        <f>B59+J59</f>
        <v>0</v>
      </c>
      <c r="AH57" s="54" t="s">
        <v>44</v>
      </c>
      <c r="AI57" s="54"/>
      <c r="AJ57" s="54"/>
      <c r="AK57" s="54"/>
      <c r="AO57" s="54" t="s">
        <v>45</v>
      </c>
      <c r="AP57" s="54"/>
      <c r="AQ57" s="54"/>
      <c r="AR57" s="54"/>
    </row>
    <row r="58" spans="1:44" x14ac:dyDescent="0.25">
      <c r="AH58" t="s">
        <v>4</v>
      </c>
      <c r="AI58" t="s">
        <v>5</v>
      </c>
      <c r="AJ58" t="s">
        <v>6</v>
      </c>
      <c r="AK58" t="s">
        <v>10</v>
      </c>
      <c r="AO58" t="s">
        <v>4</v>
      </c>
      <c r="AP58" t="s">
        <v>5</v>
      </c>
      <c r="AQ58" t="s">
        <v>6</v>
      </c>
      <c r="AR58" t="s">
        <v>10</v>
      </c>
    </row>
    <row r="59" spans="1:44" ht="15.75" thickBot="1" x14ac:dyDescent="0.3">
      <c r="A59" t="s">
        <v>2</v>
      </c>
      <c r="B59" s="5">
        <f>SUMPRODUCT(C62:F62,AH59:AK59)+SUMPRODUCT(C63:F63,AH60:AK60)+SUMPRODUCT(C64:F64,AH61:AK61)</f>
        <v>0</v>
      </c>
      <c r="I59" t="s">
        <v>2</v>
      </c>
      <c r="J59" s="5">
        <f>SUMPRODUCT(K62:N62,AO59:AR59)+SUMPRODUCT(K63:N63,AO60:AR60)+SUMPRODUCT(K64:N64,AO61:AR61)</f>
        <v>0</v>
      </c>
      <c r="AF59" s="55" t="s">
        <v>43</v>
      </c>
      <c r="AG59" t="s">
        <v>11</v>
      </c>
      <c r="AH59">
        <f>10/60</f>
        <v>0.16666666666666666</v>
      </c>
      <c r="AI59">
        <v>0.25</v>
      </c>
      <c r="AJ59">
        <v>0.33333000000000002</v>
      </c>
      <c r="AK59">
        <v>0.5</v>
      </c>
      <c r="AM59" s="55" t="s">
        <v>43</v>
      </c>
      <c r="AN59" t="s">
        <v>11</v>
      </c>
      <c r="AO59">
        <v>0.25</v>
      </c>
      <c r="AP59">
        <v>0.33333000000000002</v>
      </c>
      <c r="AQ59">
        <v>0.5</v>
      </c>
      <c r="AR59">
        <v>1</v>
      </c>
    </row>
    <row r="60" spans="1:44" x14ac:dyDescent="0.25">
      <c r="A60" s="56" t="s">
        <v>9</v>
      </c>
      <c r="B60" s="57"/>
      <c r="C60" s="45" t="s">
        <v>39</v>
      </c>
      <c r="D60" s="46"/>
      <c r="E60" s="46"/>
      <c r="F60" s="47"/>
      <c r="G60" s="37"/>
      <c r="H60" s="21"/>
      <c r="I60" s="56" t="s">
        <v>3</v>
      </c>
      <c r="J60" s="57"/>
      <c r="K60" s="45" t="s">
        <v>39</v>
      </c>
      <c r="L60" s="46"/>
      <c r="M60" s="46"/>
      <c r="N60" s="47"/>
      <c r="AF60" s="55"/>
      <c r="AG60" t="s">
        <v>12</v>
      </c>
      <c r="AH60">
        <f>20/60</f>
        <v>0.33333333333333331</v>
      </c>
      <c r="AI60">
        <v>0.5</v>
      </c>
      <c r="AJ60">
        <v>0.66666700000000001</v>
      </c>
      <c r="AK60">
        <v>1</v>
      </c>
      <c r="AM60" s="55"/>
      <c r="AN60" t="s">
        <v>12</v>
      </c>
      <c r="AO60">
        <v>0.5</v>
      </c>
      <c r="AP60">
        <v>0.66666999999999998</v>
      </c>
      <c r="AQ60">
        <v>1</v>
      </c>
      <c r="AR60">
        <v>1.5</v>
      </c>
    </row>
    <row r="61" spans="1:44" ht="15.75" thickBot="1" x14ac:dyDescent="0.3">
      <c r="A61" s="58"/>
      <c r="B61" s="59"/>
      <c r="C61" s="30" t="s">
        <v>18</v>
      </c>
      <c r="D61" s="30" t="s">
        <v>19</v>
      </c>
      <c r="E61" s="30" t="s">
        <v>20</v>
      </c>
      <c r="F61" s="30" t="s">
        <v>10</v>
      </c>
      <c r="G61" s="38"/>
      <c r="I61" s="58"/>
      <c r="J61" s="59"/>
      <c r="K61" s="30" t="s">
        <v>18</v>
      </c>
      <c r="L61" s="30" t="s">
        <v>19</v>
      </c>
      <c r="M61" s="30" t="s">
        <v>20</v>
      </c>
      <c r="N61" s="30" t="s">
        <v>10</v>
      </c>
      <c r="AF61" s="55"/>
      <c r="AG61" t="s">
        <v>13</v>
      </c>
      <c r="AH61">
        <v>0.5</v>
      </c>
      <c r="AI61">
        <v>0.75</v>
      </c>
      <c r="AJ61">
        <v>1</v>
      </c>
      <c r="AK61">
        <v>1.25</v>
      </c>
      <c r="AM61" s="55"/>
      <c r="AN61" t="s">
        <v>13</v>
      </c>
      <c r="AO61">
        <v>0.75</v>
      </c>
      <c r="AP61">
        <v>1</v>
      </c>
      <c r="AQ61">
        <v>1.25</v>
      </c>
      <c r="AR61">
        <v>2</v>
      </c>
    </row>
    <row r="62" spans="1:44" x14ac:dyDescent="0.25">
      <c r="A62" s="48" t="s">
        <v>46</v>
      </c>
      <c r="B62" s="30" t="s">
        <v>40</v>
      </c>
      <c r="C62" s="4"/>
      <c r="D62" s="4"/>
      <c r="E62" s="4"/>
      <c r="F62" s="3"/>
      <c r="G62" s="22"/>
      <c r="H62" s="24"/>
      <c r="I62" s="48" t="s">
        <v>46</v>
      </c>
      <c r="J62" s="30" t="s">
        <v>40</v>
      </c>
      <c r="K62" s="4"/>
      <c r="L62" s="4"/>
      <c r="M62" s="4"/>
      <c r="N62" s="3"/>
    </row>
    <row r="63" spans="1:44" x14ac:dyDescent="0.25">
      <c r="A63" s="49"/>
      <c r="B63" s="29" t="s">
        <v>19</v>
      </c>
      <c r="C63" s="4"/>
      <c r="D63" s="4"/>
      <c r="E63" s="4"/>
      <c r="F63" s="3"/>
      <c r="G63" s="22"/>
      <c r="H63" s="24"/>
      <c r="I63" s="49"/>
      <c r="J63" s="29" t="s">
        <v>19</v>
      </c>
      <c r="K63" s="4"/>
      <c r="L63" s="4"/>
      <c r="M63" s="4"/>
      <c r="N63" s="3"/>
    </row>
    <row r="64" spans="1:44" x14ac:dyDescent="0.25">
      <c r="A64" s="50"/>
      <c r="B64" s="30" t="s">
        <v>41</v>
      </c>
      <c r="C64" s="4"/>
      <c r="D64" s="4"/>
      <c r="E64" s="4"/>
      <c r="F64" s="3"/>
      <c r="G64" s="22"/>
      <c r="H64" s="24"/>
      <c r="I64" s="50"/>
      <c r="J64" s="30" t="s">
        <v>41</v>
      </c>
      <c r="K64" s="4"/>
      <c r="L64" s="4"/>
      <c r="M64" s="4"/>
      <c r="N64" s="3"/>
    </row>
    <row r="68" spans="5:5" x14ac:dyDescent="0.25">
      <c r="E68" s="2"/>
    </row>
  </sheetData>
  <mergeCells count="70">
    <mergeCell ref="A7:E7"/>
    <mergeCell ref="A8:E8"/>
    <mergeCell ref="AF59:AF61"/>
    <mergeCell ref="AM59:AM61"/>
    <mergeCell ref="A20:B21"/>
    <mergeCell ref="I20:J21"/>
    <mergeCell ref="A30:B31"/>
    <mergeCell ref="A40:B41"/>
    <mergeCell ref="A50:B51"/>
    <mergeCell ref="A60:B61"/>
    <mergeCell ref="I30:J31"/>
    <mergeCell ref="I40:J41"/>
    <mergeCell ref="AF56:AR56"/>
    <mergeCell ref="AH57:AK57"/>
    <mergeCell ref="AO57:AR57"/>
    <mergeCell ref="A56:N56"/>
    <mergeCell ref="I52:I54"/>
    <mergeCell ref="A62:A64"/>
    <mergeCell ref="I62:I64"/>
    <mergeCell ref="C60:F60"/>
    <mergeCell ref="K60:N60"/>
    <mergeCell ref="I60:J61"/>
    <mergeCell ref="AF46:AR46"/>
    <mergeCell ref="AH47:AK47"/>
    <mergeCell ref="AO47:AR47"/>
    <mergeCell ref="AF49:AF51"/>
    <mergeCell ref="AM49:AM51"/>
    <mergeCell ref="AF39:AF41"/>
    <mergeCell ref="AM39:AM41"/>
    <mergeCell ref="AF29:AF31"/>
    <mergeCell ref="AM29:AM31"/>
    <mergeCell ref="AF36:AR36"/>
    <mergeCell ref="AF16:AR16"/>
    <mergeCell ref="AF26:AR26"/>
    <mergeCell ref="AH37:AK37"/>
    <mergeCell ref="AO37:AR37"/>
    <mergeCell ref="AF19:AF21"/>
    <mergeCell ref="AH17:AK17"/>
    <mergeCell ref="AN17:AQ17"/>
    <mergeCell ref="AM19:AM21"/>
    <mergeCell ref="AH27:AK27"/>
    <mergeCell ref="AO27:AR27"/>
    <mergeCell ref="A22:A24"/>
    <mergeCell ref="I32:I34"/>
    <mergeCell ref="A32:A34"/>
    <mergeCell ref="I22:I24"/>
    <mergeCell ref="A1:N1"/>
    <mergeCell ref="A3:N3"/>
    <mergeCell ref="A26:N26"/>
    <mergeCell ref="A16:N16"/>
    <mergeCell ref="C20:F20"/>
    <mergeCell ref="K20:N20"/>
    <mergeCell ref="A14:D14"/>
    <mergeCell ref="A11:E11"/>
    <mergeCell ref="A12:E12"/>
    <mergeCell ref="A9:E9"/>
    <mergeCell ref="A6:E6"/>
    <mergeCell ref="A5:E5"/>
    <mergeCell ref="A46:N46"/>
    <mergeCell ref="C50:F50"/>
    <mergeCell ref="K50:N50"/>
    <mergeCell ref="A52:A54"/>
    <mergeCell ref="C30:F30"/>
    <mergeCell ref="K30:N30"/>
    <mergeCell ref="A42:A44"/>
    <mergeCell ref="I42:I44"/>
    <mergeCell ref="A36:N36"/>
    <mergeCell ref="C40:F40"/>
    <mergeCell ref="K40:N40"/>
    <mergeCell ref="I50:J51"/>
  </mergeCells>
  <pageMargins left="0.7" right="0.7" top="0.75" bottom="0.75" header="0.51180555555555496" footer="0.51180555555555496"/>
  <pageSetup firstPageNumber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zoomScaleNormal="100" workbookViewId="0">
      <selection activeCell="D7" sqref="D7"/>
    </sheetView>
  </sheetViews>
  <sheetFormatPr defaultRowHeight="15" x14ac:dyDescent="0.25"/>
  <cols>
    <col min="1" max="1" width="26.28515625" bestFit="1" customWidth="1"/>
    <col min="2" max="2" width="8.42578125" bestFit="1" customWidth="1"/>
    <col min="3" max="3" width="10.140625" customWidth="1"/>
    <col min="4" max="4" width="25.28515625" bestFit="1" customWidth="1"/>
    <col min="5" max="5" width="8.5703125"/>
    <col min="6" max="6" width="15.140625" bestFit="1" customWidth="1"/>
    <col min="7" max="7" width="8.5703125"/>
    <col min="8" max="8" width="10.7109375" bestFit="1" customWidth="1"/>
    <col min="9" max="9" width="8.5703125"/>
    <col min="10" max="10" width="10.28515625" bestFit="1" customWidth="1"/>
    <col min="11" max="11" width="8.5703125"/>
    <col min="12" max="12" width="10.28515625" bestFit="1" customWidth="1"/>
    <col min="13" max="13" width="8.5703125"/>
    <col min="14" max="14" width="13.5703125" bestFit="1" customWidth="1"/>
    <col min="15" max="15" width="8.5703125"/>
    <col min="16" max="16" width="15.140625" bestFit="1" customWidth="1"/>
    <col min="17" max="18" width="8.5703125"/>
    <col min="19" max="19" width="11.140625" customWidth="1"/>
    <col min="20" max="20" width="8.42578125" bestFit="1" customWidth="1"/>
    <col min="21" max="21" width="12.7109375" customWidth="1"/>
    <col min="22" max="22" width="25.28515625" bestFit="1" customWidth="1"/>
    <col min="23" max="23" width="2" bestFit="1" customWidth="1"/>
    <col min="24" max="24" width="15.140625" bestFit="1" customWidth="1"/>
    <col min="25" max="25" width="2" bestFit="1" customWidth="1"/>
    <col min="26" max="26" width="10.7109375" bestFit="1" customWidth="1"/>
    <col min="27" max="27" width="2" bestFit="1" customWidth="1"/>
    <col min="28" max="28" width="10.28515625" bestFit="1" customWidth="1"/>
    <col min="29" max="29" width="2" bestFit="1" customWidth="1"/>
    <col min="30" max="30" width="10.28515625" bestFit="1" customWidth="1"/>
    <col min="31" max="31" width="2" bestFit="1" customWidth="1"/>
    <col min="32" max="32" width="13.5703125" bestFit="1" customWidth="1"/>
    <col min="33" max="33" width="2" bestFit="1" customWidth="1"/>
    <col min="34" max="34" width="15.140625" bestFit="1" customWidth="1"/>
    <col min="35" max="35" width="2" bestFit="1" customWidth="1"/>
    <col min="36" max="1025" width="8.5703125"/>
  </cols>
  <sheetData>
    <row r="1" spans="1:38" ht="15.75" thickBot="1" x14ac:dyDescent="0.3">
      <c r="A1" s="15" t="s">
        <v>16</v>
      </c>
    </row>
    <row r="2" spans="1:38" ht="15.75" thickBot="1" x14ac:dyDescent="0.3">
      <c r="A2" s="14" t="s">
        <v>37</v>
      </c>
      <c r="B2" s="16">
        <f>C10+C16+C22+C28+C4</f>
        <v>0</v>
      </c>
    </row>
    <row r="3" spans="1:38" x14ac:dyDescent="0.25">
      <c r="A3" s="1"/>
    </row>
    <row r="4" spans="1:38" x14ac:dyDescent="0.25">
      <c r="A4" s="1"/>
      <c r="B4" s="17" t="s">
        <v>35</v>
      </c>
      <c r="C4" s="20">
        <f>SUMPRODUCT(B6:B8,X7:X9)</f>
        <v>0</v>
      </c>
    </row>
    <row r="5" spans="1:38" x14ac:dyDescent="0.25">
      <c r="A5" s="2" t="s">
        <v>31</v>
      </c>
    </row>
    <row r="6" spans="1:38" x14ac:dyDescent="0.25">
      <c r="A6" t="s">
        <v>32</v>
      </c>
      <c r="B6" s="3"/>
      <c r="W6" s="2" t="s">
        <v>31</v>
      </c>
    </row>
    <row r="7" spans="1:38" x14ac:dyDescent="0.25">
      <c r="A7" t="s">
        <v>33</v>
      </c>
      <c r="B7" s="3"/>
      <c r="W7" t="s">
        <v>32</v>
      </c>
      <c r="X7">
        <v>1</v>
      </c>
    </row>
    <row r="8" spans="1:38" x14ac:dyDescent="0.25">
      <c r="A8" t="s">
        <v>34</v>
      </c>
      <c r="B8" s="3"/>
      <c r="W8" t="s">
        <v>33</v>
      </c>
      <c r="X8">
        <v>2</v>
      </c>
    </row>
    <row r="9" spans="1:38" x14ac:dyDescent="0.25">
      <c r="B9" s="19"/>
      <c r="W9" t="s">
        <v>34</v>
      </c>
      <c r="X9">
        <v>3</v>
      </c>
    </row>
    <row r="10" spans="1:38" x14ac:dyDescent="0.25">
      <c r="B10" s="17" t="s">
        <v>35</v>
      </c>
      <c r="C10" s="18">
        <f>SUMPRODUCT(C12:C14,$Y$17:$Y$19)+(E12*$AA$17)+(G12*$AC$17)+(I12*$AE$17)+(K12*$AG$17)+SUMPRODUCT(M12:M14,$AI$17:$AI$19)+(O12*$AK$17)+SUMPRODUCT(Q12:Q13,$AM$17:$AM$18)</f>
        <v>0</v>
      </c>
    </row>
    <row r="11" spans="1:38" x14ac:dyDescent="0.25">
      <c r="A11" s="2" t="s">
        <v>36</v>
      </c>
      <c r="D11" s="2" t="s">
        <v>21</v>
      </c>
      <c r="F11" s="2" t="s">
        <v>24</v>
      </c>
      <c r="H11" s="2" t="s">
        <v>25</v>
      </c>
      <c r="J11" s="2" t="s">
        <v>26</v>
      </c>
      <c r="L11" s="2" t="s">
        <v>26</v>
      </c>
      <c r="N11" s="2" t="s">
        <v>29</v>
      </c>
      <c r="P11" s="2" t="s">
        <v>30</v>
      </c>
    </row>
    <row r="12" spans="1:38" x14ac:dyDescent="0.25">
      <c r="A12" s="11">
        <v>1</v>
      </c>
      <c r="B12" t="s">
        <v>18</v>
      </c>
      <c r="C12" s="3"/>
      <c r="D12" t="s">
        <v>22</v>
      </c>
      <c r="E12" s="3"/>
      <c r="F12" t="s">
        <v>22</v>
      </c>
      <c r="G12" s="3"/>
      <c r="H12" t="s">
        <v>22</v>
      </c>
      <c r="I12" s="3"/>
      <c r="J12" t="s">
        <v>22</v>
      </c>
      <c r="K12" s="3"/>
      <c r="L12" t="s">
        <v>27</v>
      </c>
      <c r="M12" s="3"/>
      <c r="N12" t="s">
        <v>22</v>
      </c>
      <c r="O12" s="3"/>
      <c r="P12" t="s">
        <v>22</v>
      </c>
      <c r="Q12" s="3"/>
    </row>
    <row r="13" spans="1:38" x14ac:dyDescent="0.25">
      <c r="B13" t="s">
        <v>19</v>
      </c>
      <c r="C13" s="3"/>
      <c r="E13" s="10"/>
      <c r="G13" s="10"/>
      <c r="I13" s="10"/>
      <c r="K13" s="10"/>
      <c r="L13" t="s">
        <v>19</v>
      </c>
      <c r="M13" s="3"/>
      <c r="O13" s="10"/>
      <c r="P13" t="s">
        <v>23</v>
      </c>
      <c r="Q13" s="3"/>
    </row>
    <row r="14" spans="1:38" x14ac:dyDescent="0.25">
      <c r="B14" t="s">
        <v>20</v>
      </c>
      <c r="C14" s="3"/>
      <c r="L14" t="s">
        <v>28</v>
      </c>
      <c r="M14" s="3"/>
    </row>
    <row r="16" spans="1:38" x14ac:dyDescent="0.25">
      <c r="B16" s="17" t="s">
        <v>35</v>
      </c>
      <c r="C16" s="18">
        <f>SUMPRODUCT(C18:C20,$Y$17:$Y$19)+(E18*$AA$17)+(G18*$AC$17)+(I18*$AE$17)+(K18*$AG$17)+SUMPRODUCT(M18:M20,$AI$17:$AI$19)+(O18*$AK$17)+SUMPRODUCT(Q18:Q19,$AM$17:$AM$18)</f>
        <v>0</v>
      </c>
      <c r="W16" s="2" t="s">
        <v>15</v>
      </c>
      <c r="Z16" s="2" t="s">
        <v>21</v>
      </c>
      <c r="AB16" s="2" t="s">
        <v>24</v>
      </c>
      <c r="AD16" s="2" t="s">
        <v>25</v>
      </c>
      <c r="AF16" s="2" t="s">
        <v>26</v>
      </c>
      <c r="AH16" s="2" t="s">
        <v>26</v>
      </c>
      <c r="AJ16" s="2" t="s">
        <v>29</v>
      </c>
      <c r="AL16" s="2" t="s">
        <v>30</v>
      </c>
    </row>
    <row r="17" spans="1:39" x14ac:dyDescent="0.25">
      <c r="A17" s="2" t="s">
        <v>36</v>
      </c>
      <c r="D17" s="2" t="s">
        <v>21</v>
      </c>
      <c r="F17" s="2" t="s">
        <v>24</v>
      </c>
      <c r="H17" s="2" t="s">
        <v>25</v>
      </c>
      <c r="J17" s="2" t="s">
        <v>26</v>
      </c>
      <c r="L17" s="2" t="s">
        <v>26</v>
      </c>
      <c r="N17" s="2" t="s">
        <v>29</v>
      </c>
      <c r="P17" s="2" t="s">
        <v>30</v>
      </c>
      <c r="W17" t="s">
        <v>17</v>
      </c>
      <c r="X17" t="s">
        <v>18</v>
      </c>
      <c r="Y17">
        <v>1</v>
      </c>
      <c r="Z17" t="s">
        <v>22</v>
      </c>
      <c r="AA17">
        <v>1</v>
      </c>
      <c r="AB17" t="s">
        <v>22</v>
      </c>
      <c r="AC17">
        <v>1</v>
      </c>
      <c r="AD17" t="s">
        <v>22</v>
      </c>
      <c r="AE17">
        <v>1</v>
      </c>
      <c r="AF17" t="s">
        <v>22</v>
      </c>
      <c r="AG17">
        <v>1</v>
      </c>
      <c r="AH17" t="s">
        <v>27</v>
      </c>
      <c r="AI17">
        <v>1</v>
      </c>
      <c r="AJ17" t="s">
        <v>22</v>
      </c>
      <c r="AK17">
        <v>1</v>
      </c>
      <c r="AL17" t="s">
        <v>22</v>
      </c>
      <c r="AM17">
        <v>2</v>
      </c>
    </row>
    <row r="18" spans="1:39" x14ac:dyDescent="0.25">
      <c r="A18" s="11">
        <v>2</v>
      </c>
      <c r="B18" t="s">
        <v>18</v>
      </c>
      <c r="C18" s="3"/>
      <c r="D18" t="s">
        <v>22</v>
      </c>
      <c r="E18" s="3"/>
      <c r="F18" t="s">
        <v>22</v>
      </c>
      <c r="G18" s="3"/>
      <c r="H18" t="s">
        <v>22</v>
      </c>
      <c r="I18" s="3"/>
      <c r="J18" t="s">
        <v>22</v>
      </c>
      <c r="K18" s="3"/>
      <c r="L18" t="s">
        <v>27</v>
      </c>
      <c r="M18" s="3"/>
      <c r="N18" t="s">
        <v>22</v>
      </c>
      <c r="O18" s="3"/>
      <c r="P18" t="s">
        <v>22</v>
      </c>
      <c r="Q18" s="3"/>
      <c r="X18" t="s">
        <v>19</v>
      </c>
      <c r="Y18">
        <v>1</v>
      </c>
      <c r="AH18" t="s">
        <v>19</v>
      </c>
      <c r="AI18">
        <v>2</v>
      </c>
      <c r="AL18" t="s">
        <v>23</v>
      </c>
      <c r="AM18">
        <v>1</v>
      </c>
    </row>
    <row r="19" spans="1:39" x14ac:dyDescent="0.25">
      <c r="B19" t="s">
        <v>19</v>
      </c>
      <c r="C19" s="3"/>
      <c r="E19" s="10"/>
      <c r="G19" s="10"/>
      <c r="I19" s="10"/>
      <c r="K19" s="10"/>
      <c r="L19" t="s">
        <v>19</v>
      </c>
      <c r="M19" s="3"/>
      <c r="O19" s="10"/>
      <c r="P19" t="s">
        <v>23</v>
      </c>
      <c r="Q19" s="3"/>
      <c r="X19" t="s">
        <v>20</v>
      </c>
      <c r="Y19">
        <v>2</v>
      </c>
      <c r="AH19" t="s">
        <v>28</v>
      </c>
      <c r="AI19">
        <v>3</v>
      </c>
    </row>
    <row r="20" spans="1:39" x14ac:dyDescent="0.25">
      <c r="B20" t="s">
        <v>20</v>
      </c>
      <c r="C20" s="3"/>
      <c r="L20" t="s">
        <v>28</v>
      </c>
      <c r="M20" s="3"/>
    </row>
    <row r="22" spans="1:39" x14ac:dyDescent="0.25">
      <c r="B22" s="17" t="s">
        <v>35</v>
      </c>
      <c r="C22" s="18">
        <f>SUMPRODUCT(C24:C26,$Y$17:$Y$19)+(E24*$AA$17)+(G24*$AC$17)+(I24*$AE$17)+(K24*$AG$17)+SUMPRODUCT(M24:M26,$AI$17:$AI$19)+(O24*$AK$17)+SUMPRODUCT(Q24:Q25,$AM$17:$AM$18)</f>
        <v>0</v>
      </c>
    </row>
    <row r="23" spans="1:39" x14ac:dyDescent="0.25">
      <c r="A23" s="2" t="s">
        <v>36</v>
      </c>
      <c r="D23" s="2" t="s">
        <v>21</v>
      </c>
      <c r="F23" s="2" t="s">
        <v>24</v>
      </c>
      <c r="H23" s="2" t="s">
        <v>25</v>
      </c>
      <c r="J23" s="2" t="s">
        <v>26</v>
      </c>
      <c r="L23" s="2" t="s">
        <v>26</v>
      </c>
      <c r="N23" s="2" t="s">
        <v>29</v>
      </c>
      <c r="P23" s="2" t="s">
        <v>30</v>
      </c>
    </row>
    <row r="24" spans="1:39" x14ac:dyDescent="0.25">
      <c r="A24" s="11">
        <v>3</v>
      </c>
      <c r="B24" t="s">
        <v>18</v>
      </c>
      <c r="C24" s="3"/>
      <c r="D24" t="s">
        <v>22</v>
      </c>
      <c r="E24" s="3"/>
      <c r="F24" t="s">
        <v>22</v>
      </c>
      <c r="G24" s="3"/>
      <c r="H24" t="s">
        <v>22</v>
      </c>
      <c r="I24" s="3"/>
      <c r="J24" t="s">
        <v>22</v>
      </c>
      <c r="K24" s="3"/>
      <c r="L24" t="s">
        <v>27</v>
      </c>
      <c r="M24" s="3"/>
      <c r="N24" t="s">
        <v>22</v>
      </c>
      <c r="O24" s="3"/>
      <c r="P24" t="s">
        <v>22</v>
      </c>
      <c r="Q24" s="3"/>
    </row>
    <row r="25" spans="1:39" x14ac:dyDescent="0.25">
      <c r="B25" t="s">
        <v>19</v>
      </c>
      <c r="C25" s="3"/>
      <c r="E25" s="10"/>
      <c r="G25" s="10"/>
      <c r="I25" s="10"/>
      <c r="K25" s="10"/>
      <c r="L25" t="s">
        <v>19</v>
      </c>
      <c r="M25" s="3"/>
      <c r="O25" s="10"/>
      <c r="P25" t="s">
        <v>23</v>
      </c>
      <c r="Q25" s="3"/>
    </row>
    <row r="26" spans="1:39" x14ac:dyDescent="0.25">
      <c r="B26" t="s">
        <v>20</v>
      </c>
      <c r="C26" s="3"/>
      <c r="L26" t="s">
        <v>28</v>
      </c>
      <c r="M26" s="3"/>
    </row>
    <row r="28" spans="1:39" x14ac:dyDescent="0.25">
      <c r="B28" s="17" t="s">
        <v>35</v>
      </c>
      <c r="C28" s="18">
        <f>SUMPRODUCT(C30:C32,$Y$17:$Y$19)+(E30*$AA$17)+(G30*$AC$17)+(I30*$AE$17)+(K30*$AG$17)+SUMPRODUCT(M30:M32,$AI$17:$AI$19)+(O30*$AK$17)+SUMPRODUCT(Q30:Q31,$AM$17:$AM$18)</f>
        <v>0</v>
      </c>
    </row>
    <row r="29" spans="1:39" x14ac:dyDescent="0.25">
      <c r="A29" s="2" t="s">
        <v>36</v>
      </c>
      <c r="D29" s="2" t="s">
        <v>21</v>
      </c>
      <c r="F29" s="2" t="s">
        <v>24</v>
      </c>
      <c r="H29" s="2" t="s">
        <v>25</v>
      </c>
      <c r="J29" s="2" t="s">
        <v>26</v>
      </c>
      <c r="L29" s="2" t="s">
        <v>26</v>
      </c>
      <c r="N29" s="2" t="s">
        <v>29</v>
      </c>
      <c r="P29" s="2" t="s">
        <v>30</v>
      </c>
      <c r="S29" s="2"/>
      <c r="V29" s="2"/>
      <c r="X29" s="2"/>
      <c r="Z29" s="2"/>
      <c r="AB29" s="2"/>
      <c r="AD29" s="2"/>
      <c r="AF29" s="2"/>
      <c r="AH29" s="2"/>
    </row>
    <row r="30" spans="1:39" x14ac:dyDescent="0.25">
      <c r="A30" s="11">
        <v>4</v>
      </c>
      <c r="B30" t="s">
        <v>18</v>
      </c>
      <c r="C30" s="3"/>
      <c r="D30" t="s">
        <v>22</v>
      </c>
      <c r="E30" s="3"/>
      <c r="F30" t="s">
        <v>22</v>
      </c>
      <c r="G30" s="3"/>
      <c r="H30" t="s">
        <v>22</v>
      </c>
      <c r="I30" s="3"/>
      <c r="J30" t="s">
        <v>22</v>
      </c>
      <c r="K30" s="3"/>
      <c r="L30" t="s">
        <v>27</v>
      </c>
      <c r="M30" s="3"/>
      <c r="N30" t="s">
        <v>22</v>
      </c>
      <c r="O30" s="3"/>
      <c r="P30" t="s">
        <v>22</v>
      </c>
      <c r="Q30" s="3"/>
    </row>
    <row r="31" spans="1:39" x14ac:dyDescent="0.25">
      <c r="B31" t="s">
        <v>19</v>
      </c>
      <c r="C31" s="3"/>
      <c r="E31" s="10"/>
      <c r="G31" s="10"/>
      <c r="I31" s="10"/>
      <c r="K31" s="10"/>
      <c r="L31" t="s">
        <v>19</v>
      </c>
      <c r="M31" s="3"/>
      <c r="O31" s="10"/>
      <c r="P31" t="s">
        <v>23</v>
      </c>
      <c r="Q31" s="3"/>
    </row>
    <row r="32" spans="1:39" x14ac:dyDescent="0.25">
      <c r="B32" t="s">
        <v>20</v>
      </c>
      <c r="C32" s="3"/>
      <c r="L32" t="s">
        <v>28</v>
      </c>
      <c r="M32" s="3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Metal Parts</vt:lpstr>
      <vt:lpstr>Composite Parts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 Chan</dc:creator>
  <cp:lastModifiedBy>Anthony  DeTroia</cp:lastModifiedBy>
  <cp:revision>1</cp:revision>
  <dcterms:created xsi:type="dcterms:W3CDTF">2017-07-10T14:46:23Z</dcterms:created>
  <dcterms:modified xsi:type="dcterms:W3CDTF">2017-09-21T12:57:01Z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